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4" r:id="rId1"/>
    <sheet name="2кв" sheetId="25" r:id="rId2"/>
  </sheets>
  <definedNames>
    <definedName name="_xlnm.Print_Area" localSheetId="0">'1кв'!$A$1:$E$56</definedName>
    <definedName name="_xlnm.Print_Area" localSheetId="1">'2кв'!$A$1:$E$57</definedName>
  </definedNames>
  <calcPr calcId="152511"/>
</workbook>
</file>

<file path=xl/calcChain.xml><?xml version="1.0" encoding="utf-8"?>
<calcChain xmlns="http://schemas.openxmlformats.org/spreadsheetml/2006/main">
  <c r="B50" i="25" l="1"/>
  <c r="E34" i="25"/>
  <c r="E31" i="25"/>
  <c r="E32" i="25"/>
  <c r="B55" i="25"/>
  <c r="B54" i="25"/>
  <c r="B53" i="25"/>
  <c r="E23" i="25"/>
  <c r="E22" i="25"/>
  <c r="B56" i="25" s="1"/>
  <c r="B57" i="25" l="1"/>
  <c r="E31" i="24"/>
  <c r="B54" i="24" l="1"/>
  <c r="B53" i="24"/>
  <c r="B52" i="24"/>
  <c r="E23" i="24"/>
  <c r="E22" i="24"/>
  <c r="E33" i="24" l="1"/>
  <c r="B55" i="24" s="1"/>
  <c r="B56" i="24" l="1"/>
</calcChain>
</file>

<file path=xl/sharedStrings.xml><?xml version="1.0" encoding="utf-8"?>
<sst xmlns="http://schemas.openxmlformats.org/spreadsheetml/2006/main" count="159" uniqueCount="74">
  <si>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</si>
  <si>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</si>
  <si>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</si>
  <si>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</si>
  <si>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</si>
  <si>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</si>
  <si>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</si>
  <si>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</si>
  <si>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</si>
  <si>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</si>
  <si>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</si>
  <si>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</si>
  <si>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</si>
  <si>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</si>
  <si>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</si>
  <si>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</si>
  <si>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</si>
  <si>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</si>
  <si>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</si>
  <si>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</si>
  <si>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</si>
  <si>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</si>
  <si>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</si>
  <si>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</si>
  <si>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49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</si>
  <si>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</si>
  <si>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</si>
  <si>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</si>
  <si>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</si>
  <si>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</si>
  <si>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</si>
  <si>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</si>
  <si>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</si>
  <si>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</si>
  <si>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Расходы по содержанию и тек. Ремонту </t>
  </si>
  <si>
    <t xml:space="preserve">Расходы по управлению МКД </t>
  </si>
  <si>
    <t>ИТОГО, руб.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</si>
  <si>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</si>
  <si>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</si>
  <si>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</si>
  <si>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</si>
  <si>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</si>
  <si>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</si>
  <si>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</si>
  <si>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</si>
  <si>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</si>
  <si>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</si>
  <si>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№47 от 20.05.2022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</si>
  <si>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</si>
  <si>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 дома = 2696м2</t>
  </si>
  <si>
    <t>ч/ч</t>
  </si>
  <si>
    <t>Исполнитель - ООО ЖКХ "Локомотив", в лице директора  Бовкун А.А.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</si>
  <si>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Васильченко Елены Михайловны </t>
    </r>
  </si>
  <si>
    <t>Заказчик - Собственники МКД, в лице председателя совета МКД Васильченко Е.М.</t>
  </si>
  <si>
    <t>Дератизация, дезинсекция</t>
  </si>
  <si>
    <t xml:space="preserve">по заявке 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</si>
  <si>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</si>
  <si>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</si>
  <si>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1 квартал 2024 года</t>
  </si>
  <si>
    <t>31.03.2024 г.</t>
  </si>
  <si>
    <t>январь</t>
  </si>
  <si>
    <t>Ремонт ГВС (КВ. 57)</t>
  </si>
  <si>
    <t xml:space="preserve">           2. Всего за период с "01" 01 2024 г. по "31" 03 2024 г. выполнено работ (оказано услуг) на общую сумму двести двадцать восемь тысяч двести пятьдесят один рубль 45 копеек.</t>
  </si>
  <si>
    <t>Предъявлено населению 227353,5</t>
  </si>
  <si>
    <t>за 2 квартал 2024 года</t>
  </si>
  <si>
    <t>30.06.2024 г.</t>
  </si>
  <si>
    <t>2 квартал</t>
  </si>
  <si>
    <t>Покраска бельевых стоек (кв.52)</t>
  </si>
  <si>
    <t>апрель</t>
  </si>
  <si>
    <t>май</t>
  </si>
  <si>
    <t>Покраска детской площадки (кв.16)</t>
  </si>
  <si>
    <t>Поверка ОДПУ ТЭ</t>
  </si>
  <si>
    <t xml:space="preserve">           2. Всего за период с "01" 04 2024 г. по "30" 06 2024 г. выполнено работ (оказано услуг) на общую сумму двести тридцать шесть тысяч девятьсот шестьдесят один рубль 74 копейки.</t>
  </si>
  <si>
    <t>Предъявлено населению 231754,08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</si>
</sst>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\ _₽"/>
    <numFmt numFmtId="165" formatCode="[$-419]General"/>
    <numFmt numFmtId="166" formatCode="_-* #,##0.00_р_._-;\-* #,##0.00_р_._-;_-* \-??_р_._-;_-@_-"/>
    <numFmt numFmtId="167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1" fillId="0" borderId="0"/>
    <xf numFmtId="0" fontId="13" fillId="0" borderId="0"/>
    <xf numFmtId="0" fontId="13" fillId="0" borderId="0"/>
    <xf numFmtId="166" fontId="13" fillId="0" borderId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0" fontId="10" fillId="0" borderId="0" xfId="0" applyFont="1"/>
    <xf numFmtId="43" fontId="4" fillId="0" borderId="0" xfId="0" applyNumberFormat="1" applyFont="1"/>
    <xf numFmtId="0" fontId="7" fillId="0" borderId="1" xfId="0" applyFont="1" applyBorder="1"/>
    <xf numFmtId="0" fontId="4" fillId="0" borderId="1" xfId="0" applyFont="1" applyBorder="1" applyAlignment="1">
      <alignment wrapText="1"/>
    </xf>
    <xf numFmtId="39" fontId="7" fillId="0" borderId="0" xfId="1" applyNumberFormat="1" applyFont="1"/>
    <xf numFmtId="39" fontId="4" fillId="0" borderId="1" xfId="1" applyNumberFormat="1" applyFont="1" applyBorder="1" applyAlignment="1">
      <alignment horizontal="right" vertical="center" wrapText="1"/>
    </xf>
    <xf numFmtId="164" fontId="7" fillId="0" borderId="0" xfId="1" applyNumberFormat="1" applyFont="1" applyAlignment="1">
      <alignment horizontal="right"/>
    </xf>
    <xf numFmtId="0" fontId="5" fillId="0" borderId="0" xfId="0" applyFont="1" applyAlignment="1">
      <alignment horizontal="left" wrapText="1"/>
    </xf>
    <xf numFmtId="0" fontId="12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5" fillId="0" borderId="0" xfId="0" applyFont="1" applyAlignment="1">
      <alignment wrapText="1"/>
    </xf>
    <xf numFmtId="0" fontId="3" fillId="0" borderId="1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1" xfId="0" applyFont="1" applyBorder="1" applyAlignment="1">
      <alignment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3" zoomScaleSheetLayoutView="100" workbookViewId="0">
      <selection activeCell="B22" sqref="B2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5.2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58</v>
      </c>
      <c r="B3" s="49"/>
      <c r="C3" s="49"/>
      <c r="D3" s="49"/>
      <c r="E3" s="49"/>
    </row>
    <row r="4" spans="1:5" s="1" customFormat="1" ht="15.6" customHeight="1" x14ac:dyDescent="0.25">
      <c r="A4" s="19" t="s">
        <v>13</v>
      </c>
      <c r="B4" s="4"/>
      <c r="C4" s="4"/>
      <c r="D4" s="30"/>
      <c r="E4" s="24" t="s">
        <v>59</v>
      </c>
    </row>
    <row r="5" spans="1:5" x14ac:dyDescent="0.25">
      <c r="A5" s="23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5" t="s">
        <v>24</v>
      </c>
      <c r="B7" s="45"/>
      <c r="C7" s="45"/>
      <c r="D7" s="45"/>
      <c r="E7" s="45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52</v>
      </c>
      <c r="B9" s="38"/>
      <c r="C9" s="38"/>
      <c r="D9" s="38"/>
      <c r="E9" s="38"/>
    </row>
    <row r="10" spans="1:5" ht="20.25" customHeight="1" x14ac:dyDescent="0.25">
      <c r="A10" s="42" t="s">
        <v>14</v>
      </c>
      <c r="B10" s="43"/>
      <c r="C10" s="43"/>
      <c r="D10" s="43"/>
      <c r="E10" s="43"/>
    </row>
    <row r="11" spans="1:5" ht="30.75" customHeight="1" x14ac:dyDescent="0.25">
      <c r="A11" s="38" t="s">
        <v>47</v>
      </c>
      <c r="B11" s="38"/>
      <c r="C11" s="38"/>
      <c r="D11" s="38"/>
      <c r="E11" s="38"/>
    </row>
    <row r="12" spans="1:5" x14ac:dyDescent="0.25">
      <c r="A12" s="41" t="s">
        <v>15</v>
      </c>
      <c r="B12" s="44"/>
      <c r="C12" s="44"/>
      <c r="D12" s="44"/>
      <c r="E12" s="44"/>
    </row>
    <row r="13" spans="1:5" ht="15" customHeight="1" x14ac:dyDescent="0.25">
      <c r="A13" s="38" t="s">
        <v>22</v>
      </c>
      <c r="B13" s="38"/>
      <c r="C13" s="38"/>
      <c r="D13" s="38"/>
      <c r="E13" s="38"/>
    </row>
    <row r="14" spans="1:5" x14ac:dyDescent="0.25">
      <c r="A14" s="41" t="s">
        <v>2</v>
      </c>
      <c r="B14" s="44"/>
      <c r="C14" s="44"/>
      <c r="D14" s="44"/>
      <c r="E14" s="44"/>
    </row>
    <row r="15" spans="1:5" ht="13.5" customHeight="1" x14ac:dyDescent="0.25">
      <c r="A15" s="38" t="s">
        <v>48</v>
      </c>
      <c r="B15" s="38"/>
      <c r="C15" s="38"/>
      <c r="D15" s="38"/>
      <c r="E15" s="38"/>
    </row>
    <row r="16" spans="1:5" ht="13.5" customHeight="1" x14ac:dyDescent="0.25">
      <c r="A16" s="41" t="s">
        <v>16</v>
      </c>
      <c r="B16" s="44"/>
      <c r="C16" s="44"/>
      <c r="D16" s="44"/>
      <c r="E16" s="44"/>
    </row>
    <row r="17" spans="1:7" ht="31.5" customHeight="1" x14ac:dyDescent="0.25">
      <c r="A17" s="38" t="s">
        <v>17</v>
      </c>
      <c r="B17" s="38"/>
      <c r="C17" s="38"/>
      <c r="D17" s="38"/>
      <c r="E17" s="38"/>
    </row>
    <row r="18" spans="1:7" ht="60.6" customHeight="1" x14ac:dyDescent="0.25">
      <c r="A18" s="38" t="s">
        <v>25</v>
      </c>
      <c r="B18" s="38"/>
      <c r="C18" s="38"/>
      <c r="D18" s="38"/>
      <c r="E18" s="38"/>
    </row>
    <row r="19" spans="1:7" ht="37.5" customHeight="1" x14ac:dyDescent="0.25">
      <c r="A19" s="36" t="s">
        <v>26</v>
      </c>
      <c r="B19" s="36"/>
      <c r="C19" s="36"/>
      <c r="D19" s="36"/>
      <c r="E19" s="36"/>
    </row>
    <row r="20" spans="1:7" ht="12.75" customHeight="1" x14ac:dyDescent="0.25">
      <c r="A20" s="36"/>
      <c r="B20" s="36"/>
      <c r="C20" s="36"/>
      <c r="D20" s="36"/>
      <c r="E20" s="36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39</v>
      </c>
      <c r="B22" s="8" t="s">
        <v>38</v>
      </c>
      <c r="C22" s="3" t="s">
        <v>4</v>
      </c>
      <c r="D22" s="3">
        <v>15.79</v>
      </c>
      <c r="E22" s="7">
        <f>D22*F20*G20</f>
        <v>127709.51999999999</v>
      </c>
      <c r="G22" s="13"/>
    </row>
    <row r="23" spans="1:7" x14ac:dyDescent="0.25">
      <c r="A23" s="6" t="s">
        <v>35</v>
      </c>
      <c r="B23" s="8" t="s">
        <v>23</v>
      </c>
      <c r="C23" s="3" t="s">
        <v>4</v>
      </c>
      <c r="D23" s="3">
        <v>6.06</v>
      </c>
      <c r="E23" s="7">
        <f>D23*F20*G20</f>
        <v>49013.279999999999</v>
      </c>
      <c r="G23" s="13"/>
    </row>
    <row r="24" spans="1:7" x14ac:dyDescent="0.25">
      <c r="A24" s="6" t="s">
        <v>54</v>
      </c>
      <c r="B24" s="8" t="s">
        <v>55</v>
      </c>
      <c r="C24" s="3" t="s">
        <v>29</v>
      </c>
      <c r="D24" s="3"/>
      <c r="E24" s="7">
        <v>0</v>
      </c>
      <c r="G24" s="13"/>
    </row>
    <row r="25" spans="1:7" ht="15.75" x14ac:dyDescent="0.25">
      <c r="A25" s="31" t="s">
        <v>44</v>
      </c>
      <c r="B25" s="8" t="s">
        <v>28</v>
      </c>
      <c r="C25" s="3" t="s">
        <v>29</v>
      </c>
      <c r="D25" s="3"/>
      <c r="E25" s="7">
        <v>30811.67</v>
      </c>
      <c r="G25" s="13"/>
    </row>
    <row r="26" spans="1:7" x14ac:dyDescent="0.25">
      <c r="A26" s="6" t="s">
        <v>46</v>
      </c>
      <c r="B26" s="8" t="s">
        <v>28</v>
      </c>
      <c r="C26" s="3" t="s">
        <v>29</v>
      </c>
      <c r="D26" s="3"/>
      <c r="E26" s="7">
        <v>7609.07</v>
      </c>
      <c r="G26" s="13"/>
    </row>
    <row r="27" spans="1:7" x14ac:dyDescent="0.25">
      <c r="A27" s="6" t="s">
        <v>45</v>
      </c>
      <c r="B27" s="8" t="s">
        <v>28</v>
      </c>
      <c r="C27" s="3" t="s">
        <v>29</v>
      </c>
      <c r="D27" s="3"/>
      <c r="E27" s="7">
        <v>4922.75</v>
      </c>
      <c r="G27" s="13"/>
    </row>
    <row r="28" spans="1:7" x14ac:dyDescent="0.25">
      <c r="A28" s="6" t="s">
        <v>43</v>
      </c>
      <c r="B28" s="8" t="s">
        <v>28</v>
      </c>
      <c r="C28" s="3" t="s">
        <v>29</v>
      </c>
      <c r="D28" s="3"/>
      <c r="E28" s="17">
        <v>0</v>
      </c>
      <c r="G28" s="13"/>
    </row>
    <row r="29" spans="1:7" ht="16.5" customHeight="1" x14ac:dyDescent="0.25">
      <c r="A29" s="6" t="s">
        <v>27</v>
      </c>
      <c r="B29" s="8" t="s">
        <v>28</v>
      </c>
      <c r="C29" s="3" t="s">
        <v>29</v>
      </c>
      <c r="D29" s="3"/>
      <c r="E29" s="7">
        <v>2780.04</v>
      </c>
      <c r="G29" s="13"/>
    </row>
    <row r="30" spans="1:7" s="29" customFormat="1" ht="60" x14ac:dyDescent="0.25">
      <c r="A30" s="25" t="s">
        <v>56</v>
      </c>
      <c r="B30" s="26" t="s">
        <v>57</v>
      </c>
      <c r="C30" s="27" t="s">
        <v>29</v>
      </c>
      <c r="D30" s="27"/>
      <c r="E30" s="28">
        <v>1244</v>
      </c>
    </row>
    <row r="31" spans="1:7" ht="16.5" customHeight="1" x14ac:dyDescent="0.25">
      <c r="A31" s="20" t="s">
        <v>61</v>
      </c>
      <c r="B31" s="8" t="s">
        <v>60</v>
      </c>
      <c r="C31" s="3" t="s">
        <v>50</v>
      </c>
      <c r="D31" s="3">
        <v>16</v>
      </c>
      <c r="E31" s="7">
        <f>D31*260.07</f>
        <v>4161.12</v>
      </c>
      <c r="G31" s="13"/>
    </row>
    <row r="32" spans="1:7" ht="16.5" customHeight="1" x14ac:dyDescent="0.25">
      <c r="A32" s="6"/>
      <c r="B32" s="8"/>
      <c r="C32" s="3"/>
      <c r="D32" s="3"/>
      <c r="E32" s="7"/>
      <c r="G32" s="13"/>
    </row>
    <row r="33" spans="1:5" s="10" customFormat="1" ht="14.25" x14ac:dyDescent="0.2">
      <c r="A33" s="14" t="s">
        <v>36</v>
      </c>
      <c r="B33" s="14"/>
      <c r="C33" s="14"/>
      <c r="D33" s="14"/>
      <c r="E33" s="9">
        <f>SUM(E22:E32)</f>
        <v>228251.44999999998</v>
      </c>
    </row>
    <row r="35" spans="1:5" ht="33.75" customHeight="1" x14ac:dyDescent="0.25">
      <c r="A35" s="37" t="s">
        <v>62</v>
      </c>
      <c r="B35" s="37"/>
      <c r="C35" s="37"/>
      <c r="D35" s="37"/>
      <c r="E35" s="37"/>
    </row>
    <row r="36" spans="1:5" ht="32.25" customHeight="1" x14ac:dyDescent="0.25">
      <c r="A36" s="38" t="s">
        <v>21</v>
      </c>
      <c r="B36" s="38"/>
      <c r="C36" s="38"/>
      <c r="D36" s="38"/>
      <c r="E36" s="38"/>
    </row>
    <row r="37" spans="1:5" x14ac:dyDescent="0.25">
      <c r="A37" s="38" t="s">
        <v>20</v>
      </c>
      <c r="B37" s="38"/>
      <c r="C37" s="38"/>
      <c r="D37" s="38"/>
      <c r="E37" s="38"/>
    </row>
    <row r="38" spans="1:5" ht="35.25" customHeight="1" x14ac:dyDescent="0.25">
      <c r="A38" s="38" t="s">
        <v>30</v>
      </c>
      <c r="B38" s="38"/>
      <c r="C38" s="38"/>
      <c r="D38" s="38"/>
      <c r="E38" s="38"/>
    </row>
    <row r="39" spans="1:5" x14ac:dyDescent="0.25">
      <c r="A39" s="38" t="s">
        <v>18</v>
      </c>
      <c r="B39" s="38"/>
      <c r="C39" s="38"/>
      <c r="D39" s="38"/>
      <c r="E39" s="38"/>
    </row>
    <row r="40" spans="1:5" x14ac:dyDescent="0.25">
      <c r="A40" s="39" t="s">
        <v>5</v>
      </c>
      <c r="B40" s="39"/>
      <c r="C40" s="39"/>
      <c r="D40" s="39"/>
      <c r="E40" s="39"/>
    </row>
    <row r="41" spans="1:5" x14ac:dyDescent="0.25">
      <c r="A41" s="38" t="s">
        <v>18</v>
      </c>
      <c r="B41" s="38"/>
      <c r="C41" s="38"/>
      <c r="D41" s="38"/>
      <c r="E41" s="38"/>
    </row>
    <row r="42" spans="1:5" x14ac:dyDescent="0.25">
      <c r="A42" s="40" t="s">
        <v>51</v>
      </c>
      <c r="B42" s="40"/>
      <c r="C42" s="40"/>
      <c r="D42" s="40"/>
      <c r="E42" s="40"/>
    </row>
    <row r="43" spans="1:5" x14ac:dyDescent="0.25">
      <c r="B43" s="35" t="s">
        <v>19</v>
      </c>
      <c r="C43" s="35"/>
      <c r="D43" s="35"/>
      <c r="E43" s="5" t="s">
        <v>6</v>
      </c>
    </row>
    <row r="44" spans="1:5" x14ac:dyDescent="0.25">
      <c r="A44" s="22"/>
      <c r="B44" s="22"/>
      <c r="C44" s="22"/>
      <c r="D44" s="22"/>
      <c r="E44" s="22"/>
    </row>
    <row r="45" spans="1:5" x14ac:dyDescent="0.25">
      <c r="A45" s="40" t="s">
        <v>53</v>
      </c>
      <c r="B45" s="40"/>
      <c r="C45" s="40"/>
      <c r="D45" s="40"/>
      <c r="E45" s="40"/>
    </row>
    <row r="46" spans="1:5" x14ac:dyDescent="0.25">
      <c r="B46" s="35" t="s">
        <v>19</v>
      </c>
      <c r="C46" s="35"/>
      <c r="D46" s="35"/>
      <c r="E46" s="5" t="s">
        <v>6</v>
      </c>
    </row>
    <row r="47" spans="1:5" x14ac:dyDescent="0.25">
      <c r="A47" s="2" t="s">
        <v>49</v>
      </c>
    </row>
    <row r="48" spans="1:5" x14ac:dyDescent="0.25">
      <c r="A48" s="10" t="s">
        <v>31</v>
      </c>
    </row>
    <row r="49" spans="1:2" x14ac:dyDescent="0.25">
      <c r="A49" s="10" t="s">
        <v>37</v>
      </c>
      <c r="B49" s="16">
        <v>-16255.89</v>
      </c>
    </row>
    <row r="50" spans="1:2" ht="26.25" customHeight="1" x14ac:dyDescent="0.25">
      <c r="A50" s="21" t="s">
        <v>63</v>
      </c>
      <c r="B50" s="11"/>
    </row>
    <row r="51" spans="1:2" x14ac:dyDescent="0.25">
      <c r="A51" s="2" t="s">
        <v>32</v>
      </c>
      <c r="B51" s="11">
        <v>216016.89</v>
      </c>
    </row>
    <row r="52" spans="1:2" x14ac:dyDescent="0.25">
      <c r="A52" s="2" t="s">
        <v>41</v>
      </c>
      <c r="B52" s="11">
        <f>350*3</f>
        <v>1050</v>
      </c>
    </row>
    <row r="53" spans="1:2" x14ac:dyDescent="0.25">
      <c r="A53" s="2" t="s">
        <v>40</v>
      </c>
      <c r="B53" s="11">
        <f>330*3</f>
        <v>990</v>
      </c>
    </row>
    <row r="54" spans="1:2" x14ac:dyDescent="0.25">
      <c r="A54" s="2" t="s">
        <v>42</v>
      </c>
      <c r="B54" s="11">
        <f>200*3</f>
        <v>600</v>
      </c>
    </row>
    <row r="55" spans="1:2" ht="30" x14ac:dyDescent="0.25">
      <c r="A55" s="21" t="s">
        <v>34</v>
      </c>
      <c r="B55" s="11">
        <f>E33</f>
        <v>228251.44999999998</v>
      </c>
    </row>
    <row r="56" spans="1:2" x14ac:dyDescent="0.25">
      <c r="A56" s="12" t="s">
        <v>33</v>
      </c>
      <c r="B56" s="18">
        <f>B49+B51+B52+B53+B54-B55</f>
        <v>-25850.449999999983</v>
      </c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E42"/>
    <mergeCell ref="B43:D43"/>
    <mergeCell ref="A45:E45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topLeftCell="A25" zoomScaleSheetLayoutView="100" workbookViewId="0">
      <selection activeCell="C32" sqref="C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5.2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64</v>
      </c>
      <c r="B3" s="49"/>
      <c r="C3" s="49"/>
      <c r="D3" s="49"/>
      <c r="E3" s="49"/>
    </row>
    <row r="4" spans="1:5" s="1" customFormat="1" ht="15.6" customHeight="1" x14ac:dyDescent="0.25">
      <c r="A4" s="19" t="s">
        <v>13</v>
      </c>
      <c r="B4" s="4"/>
      <c r="C4" s="4"/>
      <c r="D4" s="30"/>
      <c r="E4" s="24" t="s">
        <v>65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5" t="s">
        <v>24</v>
      </c>
      <c r="B7" s="45"/>
      <c r="C7" s="45"/>
      <c r="D7" s="45"/>
      <c r="E7" s="45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52</v>
      </c>
      <c r="B9" s="38"/>
      <c r="C9" s="38"/>
      <c r="D9" s="38"/>
      <c r="E9" s="38"/>
    </row>
    <row r="10" spans="1:5" ht="20.25" customHeight="1" x14ac:dyDescent="0.25">
      <c r="A10" s="42" t="s">
        <v>14</v>
      </c>
      <c r="B10" s="43"/>
      <c r="C10" s="43"/>
      <c r="D10" s="43"/>
      <c r="E10" s="43"/>
    </row>
    <row r="11" spans="1:5" ht="30.75" customHeight="1" x14ac:dyDescent="0.25">
      <c r="A11" s="38" t="s">
        <v>47</v>
      </c>
      <c r="B11" s="38"/>
      <c r="C11" s="38"/>
      <c r="D11" s="38"/>
      <c r="E11" s="38"/>
    </row>
    <row r="12" spans="1:5" x14ac:dyDescent="0.25">
      <c r="A12" s="41" t="s">
        <v>15</v>
      </c>
      <c r="B12" s="44"/>
      <c r="C12" s="44"/>
      <c r="D12" s="44"/>
      <c r="E12" s="44"/>
    </row>
    <row r="13" spans="1:5" ht="15" customHeight="1" x14ac:dyDescent="0.25">
      <c r="A13" s="38" t="s">
        <v>22</v>
      </c>
      <c r="B13" s="38"/>
      <c r="C13" s="38"/>
      <c r="D13" s="38"/>
      <c r="E13" s="38"/>
    </row>
    <row r="14" spans="1:5" x14ac:dyDescent="0.25">
      <c r="A14" s="41" t="s">
        <v>2</v>
      </c>
      <c r="B14" s="44"/>
      <c r="C14" s="44"/>
      <c r="D14" s="44"/>
      <c r="E14" s="44"/>
    </row>
    <row r="15" spans="1:5" ht="13.5" customHeight="1" x14ac:dyDescent="0.25">
      <c r="A15" s="38" t="s">
        <v>48</v>
      </c>
      <c r="B15" s="38"/>
      <c r="C15" s="38"/>
      <c r="D15" s="38"/>
      <c r="E15" s="38"/>
    </row>
    <row r="16" spans="1:5" ht="13.5" customHeight="1" x14ac:dyDescent="0.25">
      <c r="A16" s="41" t="s">
        <v>16</v>
      </c>
      <c r="B16" s="44"/>
      <c r="C16" s="44"/>
      <c r="D16" s="44"/>
      <c r="E16" s="44"/>
    </row>
    <row r="17" spans="1:7" ht="31.5" customHeight="1" x14ac:dyDescent="0.25">
      <c r="A17" s="38" t="s">
        <v>17</v>
      </c>
      <c r="B17" s="38"/>
      <c r="C17" s="38"/>
      <c r="D17" s="38"/>
      <c r="E17" s="38"/>
    </row>
    <row r="18" spans="1:7" ht="60.6" customHeight="1" x14ac:dyDescent="0.25">
      <c r="A18" s="38" t="s">
        <v>25</v>
      </c>
      <c r="B18" s="38"/>
      <c r="C18" s="38"/>
      <c r="D18" s="38"/>
      <c r="E18" s="38"/>
    </row>
    <row r="19" spans="1:7" ht="37.5" customHeight="1" x14ac:dyDescent="0.25">
      <c r="A19" s="36" t="s">
        <v>26</v>
      </c>
      <c r="B19" s="36"/>
      <c r="C19" s="36"/>
      <c r="D19" s="36"/>
      <c r="E19" s="36"/>
    </row>
    <row r="20" spans="1:7" ht="12.75" customHeight="1" x14ac:dyDescent="0.25">
      <c r="A20" s="36"/>
      <c r="B20" s="36"/>
      <c r="C20" s="36"/>
      <c r="D20" s="36"/>
      <c r="E20" s="36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39</v>
      </c>
      <c r="B22" s="8" t="s">
        <v>38</v>
      </c>
      <c r="C22" s="3" t="s">
        <v>4</v>
      </c>
      <c r="D22" s="3">
        <v>15.79</v>
      </c>
      <c r="E22" s="7">
        <f>D22*F20*G20</f>
        <v>127709.51999999999</v>
      </c>
      <c r="G22" s="13"/>
    </row>
    <row r="23" spans="1:7" x14ac:dyDescent="0.25">
      <c r="A23" s="6" t="s">
        <v>35</v>
      </c>
      <c r="B23" s="8" t="s">
        <v>23</v>
      </c>
      <c r="C23" s="3" t="s">
        <v>4</v>
      </c>
      <c r="D23" s="3">
        <v>6.06</v>
      </c>
      <c r="E23" s="7">
        <f>D23*F20*G20</f>
        <v>49013.279999999999</v>
      </c>
      <c r="G23" s="13"/>
    </row>
    <row r="24" spans="1:7" x14ac:dyDescent="0.25">
      <c r="A24" s="6" t="s">
        <v>54</v>
      </c>
      <c r="B24" s="8" t="s">
        <v>55</v>
      </c>
      <c r="C24" s="3" t="s">
        <v>29</v>
      </c>
      <c r="D24" s="3"/>
      <c r="E24" s="7">
        <v>0</v>
      </c>
      <c r="G24" s="13"/>
    </row>
    <row r="25" spans="1:7" ht="15.75" x14ac:dyDescent="0.25">
      <c r="A25" s="31" t="s">
        <v>44</v>
      </c>
      <c r="B25" s="8" t="s">
        <v>66</v>
      </c>
      <c r="C25" s="3" t="s">
        <v>29</v>
      </c>
      <c r="D25" s="3"/>
      <c r="E25" s="7">
        <v>23356.49</v>
      </c>
      <c r="G25" s="13"/>
    </row>
    <row r="26" spans="1:7" x14ac:dyDescent="0.25">
      <c r="A26" s="6" t="s">
        <v>46</v>
      </c>
      <c r="B26" s="8" t="s">
        <v>66</v>
      </c>
      <c r="C26" s="3" t="s">
        <v>29</v>
      </c>
      <c r="D26" s="3"/>
      <c r="E26" s="7">
        <v>5767.97</v>
      </c>
      <c r="G26" s="13"/>
    </row>
    <row r="27" spans="1:7" x14ac:dyDescent="0.25">
      <c r="A27" s="6" t="s">
        <v>45</v>
      </c>
      <c r="B27" s="8" t="s">
        <v>66</v>
      </c>
      <c r="C27" s="3" t="s">
        <v>29</v>
      </c>
      <c r="D27" s="3"/>
      <c r="E27" s="7">
        <v>4879.1000000000004</v>
      </c>
      <c r="G27" s="13"/>
    </row>
    <row r="28" spans="1:7" x14ac:dyDescent="0.25">
      <c r="A28" s="6" t="s">
        <v>43</v>
      </c>
      <c r="B28" s="8" t="s">
        <v>66</v>
      </c>
      <c r="C28" s="3" t="s">
        <v>29</v>
      </c>
      <c r="D28" s="3"/>
      <c r="E28" s="7">
        <v>0</v>
      </c>
      <c r="G28" s="13"/>
    </row>
    <row r="29" spans="1:7" ht="16.5" customHeight="1" x14ac:dyDescent="0.25">
      <c r="A29" s="6" t="s">
        <v>27</v>
      </c>
      <c r="B29" s="8" t="s">
        <v>66</v>
      </c>
      <c r="C29" s="3" t="s">
        <v>29</v>
      </c>
      <c r="D29" s="3"/>
      <c r="E29" s="7">
        <v>4524.08</v>
      </c>
      <c r="G29" s="13"/>
    </row>
    <row r="30" spans="1:7" ht="16.5" customHeight="1" x14ac:dyDescent="0.25">
      <c r="A30" s="6" t="s">
        <v>71</v>
      </c>
      <c r="B30" s="8" t="s">
        <v>66</v>
      </c>
      <c r="C30" s="3" t="s">
        <v>29</v>
      </c>
      <c r="D30" s="3"/>
      <c r="E30" s="7">
        <v>16900</v>
      </c>
      <c r="G30" s="13"/>
    </row>
    <row r="31" spans="1:7" s="29" customFormat="1" ht="30" x14ac:dyDescent="0.25">
      <c r="A31" s="50" t="s">
        <v>70</v>
      </c>
      <c r="B31" s="26" t="s">
        <v>68</v>
      </c>
      <c r="C31" s="27" t="s">
        <v>50</v>
      </c>
      <c r="D31" s="27">
        <v>14.5</v>
      </c>
      <c r="E31" s="7">
        <f>D31*260.07</f>
        <v>3771.0149999999999</v>
      </c>
    </row>
    <row r="32" spans="1:7" ht="16.5" customHeight="1" x14ac:dyDescent="0.25">
      <c r="A32" s="50" t="s">
        <v>67</v>
      </c>
      <c r="B32" s="26" t="s">
        <v>69</v>
      </c>
      <c r="C32" s="3" t="s">
        <v>50</v>
      </c>
      <c r="D32" s="3">
        <v>4</v>
      </c>
      <c r="E32" s="7">
        <f>D32*260.07</f>
        <v>1040.28</v>
      </c>
      <c r="G32" s="13"/>
    </row>
    <row r="33" spans="1:7" ht="16.5" customHeight="1" x14ac:dyDescent="0.25">
      <c r="A33" s="6"/>
      <c r="B33" s="8"/>
      <c r="C33" s="3"/>
      <c r="D33" s="3"/>
      <c r="E33" s="7"/>
      <c r="G33" s="13"/>
    </row>
    <row r="34" spans="1:7" s="10" customFormat="1" ht="14.25" x14ac:dyDescent="0.2">
      <c r="A34" s="14" t="s">
        <v>36</v>
      </c>
      <c r="B34" s="14"/>
      <c r="C34" s="14"/>
      <c r="D34" s="14"/>
      <c r="E34" s="9">
        <f>SUM(E22:E33)</f>
        <v>236961.73499999999</v>
      </c>
    </row>
    <row r="36" spans="1:7" ht="33.75" customHeight="1" x14ac:dyDescent="0.25">
      <c r="A36" s="37" t="s">
        <v>72</v>
      </c>
      <c r="B36" s="37"/>
      <c r="C36" s="37"/>
      <c r="D36" s="37"/>
      <c r="E36" s="37"/>
    </row>
    <row r="37" spans="1:7" ht="32.25" customHeight="1" x14ac:dyDescent="0.25">
      <c r="A37" s="38" t="s">
        <v>21</v>
      </c>
      <c r="B37" s="38"/>
      <c r="C37" s="38"/>
      <c r="D37" s="38"/>
      <c r="E37" s="38"/>
    </row>
    <row r="38" spans="1:7" x14ac:dyDescent="0.25">
      <c r="A38" s="38" t="s">
        <v>20</v>
      </c>
      <c r="B38" s="38"/>
      <c r="C38" s="38"/>
      <c r="D38" s="38"/>
      <c r="E38" s="38"/>
    </row>
    <row r="39" spans="1:7" ht="35.25" customHeight="1" x14ac:dyDescent="0.25">
      <c r="A39" s="38" t="s">
        <v>30</v>
      </c>
      <c r="B39" s="38"/>
      <c r="C39" s="38"/>
      <c r="D39" s="38"/>
      <c r="E39" s="38"/>
    </row>
    <row r="40" spans="1:7" x14ac:dyDescent="0.25">
      <c r="A40" s="38" t="s">
        <v>18</v>
      </c>
      <c r="B40" s="38"/>
      <c r="C40" s="38"/>
      <c r="D40" s="38"/>
      <c r="E40" s="38"/>
    </row>
    <row r="41" spans="1:7" x14ac:dyDescent="0.25">
      <c r="A41" s="39" t="s">
        <v>5</v>
      </c>
      <c r="B41" s="39"/>
      <c r="C41" s="39"/>
      <c r="D41" s="39"/>
      <c r="E41" s="39"/>
    </row>
    <row r="42" spans="1:7" x14ac:dyDescent="0.25">
      <c r="A42" s="38" t="s">
        <v>18</v>
      </c>
      <c r="B42" s="38"/>
      <c r="C42" s="38"/>
      <c r="D42" s="38"/>
      <c r="E42" s="38"/>
    </row>
    <row r="43" spans="1:7" x14ac:dyDescent="0.25">
      <c r="A43" s="40" t="s">
        <v>51</v>
      </c>
      <c r="B43" s="40"/>
      <c r="C43" s="40"/>
      <c r="D43" s="40"/>
      <c r="E43" s="40"/>
    </row>
    <row r="44" spans="1:7" x14ac:dyDescent="0.25">
      <c r="B44" s="35" t="s">
        <v>19</v>
      </c>
      <c r="C44" s="35"/>
      <c r="D44" s="35"/>
      <c r="E44" s="5" t="s">
        <v>6</v>
      </c>
    </row>
    <row r="45" spans="1:7" x14ac:dyDescent="0.25">
      <c r="A45" s="33"/>
      <c r="B45" s="33"/>
      <c r="C45" s="33"/>
      <c r="D45" s="33"/>
      <c r="E45" s="33"/>
    </row>
    <row r="46" spans="1:7" x14ac:dyDescent="0.25">
      <c r="A46" s="40" t="s">
        <v>53</v>
      </c>
      <c r="B46" s="40"/>
      <c r="C46" s="40"/>
      <c r="D46" s="40"/>
      <c r="E46" s="40"/>
    </row>
    <row r="47" spans="1:7" x14ac:dyDescent="0.25">
      <c r="B47" s="35" t="s">
        <v>19</v>
      </c>
      <c r="C47" s="35"/>
      <c r="D47" s="35"/>
      <c r="E47" s="5" t="s">
        <v>6</v>
      </c>
    </row>
    <row r="48" spans="1:7" x14ac:dyDescent="0.25">
      <c r="A48" s="2" t="s">
        <v>49</v>
      </c>
    </row>
    <row r="49" spans="1:2" x14ac:dyDescent="0.25">
      <c r="A49" s="10" t="s">
        <v>31</v>
      </c>
    </row>
    <row r="50" spans="1:2" x14ac:dyDescent="0.25">
      <c r="A50" s="10" t="s">
        <v>37</v>
      </c>
      <c r="B50" s="16">
        <f>'1кв'!B56</f>
        <v>-25850.449999999983</v>
      </c>
    </row>
    <row r="51" spans="1:2" ht="30" x14ac:dyDescent="0.25">
      <c r="A51" s="32" t="s">
        <v>73</v>
      </c>
      <c r="B51" s="11"/>
    </row>
    <row r="52" spans="1:2" x14ac:dyDescent="0.25">
      <c r="A52" s="2" t="s">
        <v>32</v>
      </c>
      <c r="B52" s="11">
        <v>233675.49</v>
      </c>
    </row>
    <row r="53" spans="1:2" x14ac:dyDescent="0.25">
      <c r="A53" s="2" t="s">
        <v>41</v>
      </c>
      <c r="B53" s="11">
        <f>350*3</f>
        <v>1050</v>
      </c>
    </row>
    <row r="54" spans="1:2" x14ac:dyDescent="0.25">
      <c r="A54" s="2" t="s">
        <v>40</v>
      </c>
      <c r="B54" s="11">
        <f>330*3</f>
        <v>990</v>
      </c>
    </row>
    <row r="55" spans="1:2" x14ac:dyDescent="0.25">
      <c r="A55" s="2" t="s">
        <v>42</v>
      </c>
      <c r="B55" s="11">
        <f>200*3</f>
        <v>600</v>
      </c>
    </row>
    <row r="56" spans="1:2" ht="30" x14ac:dyDescent="0.25">
      <c r="A56" s="32" t="s">
        <v>34</v>
      </c>
      <c r="B56" s="11">
        <f>E34</f>
        <v>236961.73499999999</v>
      </c>
    </row>
    <row r="57" spans="1:2" x14ac:dyDescent="0.25">
      <c r="A57" s="12" t="s">
        <v>33</v>
      </c>
      <c r="B57" s="18">
        <f>B50+B52+B53+B54+B55-B56</f>
        <v>-26496.694999999978</v>
      </c>
    </row>
  </sheetData>
  <mergeCells count="29">
    <mergeCell ref="A42:E42"/>
    <mergeCell ref="A43:E43"/>
    <mergeCell ref="B44:D44"/>
    <mergeCell ref="A46:E46"/>
    <mergeCell ref="B47:D47"/>
    <mergeCell ref="A36:E36"/>
    <mergeCell ref="A37:E37"/>
    <mergeCell ref="A38:E38"/>
    <mergeCell ref="A39:E39"/>
    <mergeCell ref="A40:E40"/>
    <mergeCell ref="A41:E41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9370078740157483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2024-08-14T11:51:52Z</dcterms:modified>
</cp:coreProperties>
</file>